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C4A106E7-94C8-49E9-B3F5-A8FE148752A6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13" i="1" l="1"/>
  <c r="O12" i="1"/>
  <c r="O11" i="1"/>
  <c r="O10" i="1"/>
  <c r="O9" i="1"/>
  <c r="O8" i="1"/>
  <c r="O7" i="1"/>
  <c r="O6" i="1"/>
  <c r="O5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<sst xmlns="http://schemas.openxmlformats.org/spreadsheetml/2006/main" count="78" uniqueCount="55">
  <si>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</si>
  <si>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</si>
  <si>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</si>
  <si>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</si>
  <si>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</si>
  <si>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</si>
  <si>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</si>
  <si>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</si>
  <si>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</si>
  <si>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</si>
  <si>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</si>
  <si>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</si>
  <si>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</si>
  <si>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</si>
  <si>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</si>
  <si>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</si>
  <si>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</si>
  <si>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</si>
  <si>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</si>
  <si>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</si>
  <si>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</si>
  <si>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</si>
  <si>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</si>
  <si>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</si>
  <si>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</si>
  <si>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</si>
  <si>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</si>
  <si>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</si>
  <si>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</si>
  <si>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</si>
  <si>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</si>
  <si>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</si>
  <si>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</si>
  <si>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</si>
  <si>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</si>
  <si>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</si>
  <si>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</si>
  <si>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</si>
  <si>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</si>
  <si>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</si>
  <si>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</si>
  <si>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</si>
  <si>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</si>
  <si>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</si>
  <si>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</si>
  <si>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</si>
  <si>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</si>
  <si>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</si>
  <si>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</si>
  <si>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</si>
  <si>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</si>
  <si>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</si>
  <si>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</si>
  <si>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</si>
  <si>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30.06.2025-14.07.2025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</si>
</sst>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69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1" fillId="2" borderId="0" xfId="1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20" fillId="0" borderId="0" xfId="0" applyNumberFormat="1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R20" sqref="R20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7" t="s">
        <v>54</v>
      </c>
      <c r="C1" s="67"/>
      <c r="D1" s="67"/>
      <c r="E1" s="67"/>
      <c r="F1" s="67"/>
      <c r="G1" s="67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719.85</v>
      </c>
      <c r="E4" s="15">
        <f>J15</f>
        <v>719.85</v>
      </c>
      <c r="F4" s="15">
        <f>K15</f>
        <v>737.17499999999995</v>
      </c>
      <c r="G4" s="15">
        <f>L15</f>
        <v>729.92499999999995</v>
      </c>
      <c r="H4" s="50">
        <v>45838</v>
      </c>
      <c r="I4" s="65">
        <v>698</v>
      </c>
      <c r="J4" s="65">
        <v>698</v>
      </c>
      <c r="K4" s="65">
        <v>693.25</v>
      </c>
      <c r="L4" s="65">
        <v>685.75</v>
      </c>
      <c r="M4" s="50">
        <v>45838</v>
      </c>
      <c r="N4" s="66">
        <v>1.1719999999999999</v>
      </c>
      <c r="O4" s="51">
        <f>1/N4</f>
        <v>0.85324232081911267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45839</v>
      </c>
      <c r="I5" s="62">
        <v>701</v>
      </c>
      <c r="J5" s="62">
        <v>701</v>
      </c>
      <c r="K5" s="62">
        <v>709.75</v>
      </c>
      <c r="L5" s="62">
        <v>699.75</v>
      </c>
      <c r="M5" s="50">
        <v>45839</v>
      </c>
      <c r="N5" s="66">
        <v>1.181</v>
      </c>
      <c r="O5" s="51">
        <f>1/N5</f>
        <v>0.84674005080440307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769.85</v>
      </c>
      <c r="E6" s="20">
        <f>SUM(E4:E5)</f>
        <v>724.85</v>
      </c>
      <c r="F6" s="20">
        <f>SUM(F4:F5)</f>
        <v>744.67499999999995</v>
      </c>
      <c r="G6" s="20">
        <f>SUM(G4:G5)</f>
        <v>734.42499999999995</v>
      </c>
      <c r="H6" s="50">
        <v>45840</v>
      </c>
      <c r="I6" s="58">
        <v>708.25</v>
      </c>
      <c r="J6" s="58">
        <v>708.25</v>
      </c>
      <c r="K6" s="59">
        <v>725.5</v>
      </c>
      <c r="L6" s="58">
        <v>722</v>
      </c>
      <c r="M6" s="50">
        <v>45840</v>
      </c>
      <c r="N6" s="53">
        <v>1.1755</v>
      </c>
      <c r="O6" s="51">
        <f t="shared" ref="O6:O13" si="0">1/N6</f>
        <v>0.85070182900893243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0.85199999999999998</v>
      </c>
      <c r="E7" s="21">
        <f>O15</f>
        <v>0.85199999999999998</v>
      </c>
      <c r="F7" s="21">
        <f>O15</f>
        <v>0.85199999999999998</v>
      </c>
      <c r="G7" s="21">
        <f>O15</f>
        <v>0.85199999999999998</v>
      </c>
      <c r="H7" s="50">
        <v>45841</v>
      </c>
      <c r="I7" s="65">
        <v>712.5</v>
      </c>
      <c r="J7" s="65">
        <v>712.5</v>
      </c>
      <c r="K7" s="65">
        <v>737.25</v>
      </c>
      <c r="L7" s="65">
        <v>735.75</v>
      </c>
      <c r="M7" s="50">
        <v>45841</v>
      </c>
      <c r="N7" s="53">
        <v>1.1781999999999999</v>
      </c>
      <c r="O7" s="51">
        <f t="shared" si="0"/>
        <v>0.8487523340689187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655.91</v>
      </c>
      <c r="E8" s="19">
        <f>ROUND(E6*E7,2)</f>
        <v>617.57000000000005</v>
      </c>
      <c r="F8" s="19">
        <f>ROUND(F6*F7,2)</f>
        <v>634.46</v>
      </c>
      <c r="G8" s="19">
        <f>ROUND(G6*G7,2)</f>
        <v>625.73</v>
      </c>
      <c r="H8" s="50">
        <v>45842</v>
      </c>
      <c r="I8" s="59">
        <v>719.5</v>
      </c>
      <c r="J8" s="59">
        <v>719.5</v>
      </c>
      <c r="K8" s="59">
        <v>751.75</v>
      </c>
      <c r="L8" s="59">
        <v>752</v>
      </c>
      <c r="M8" s="50">
        <v>45842</v>
      </c>
      <c r="N8" s="53">
        <v>1.1767000000000001</v>
      </c>
      <c r="O8" s="51">
        <f t="shared" si="0"/>
        <v>0.84983428231494851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45845</v>
      </c>
      <c r="I9" s="65">
        <v>726.5</v>
      </c>
      <c r="J9" s="65">
        <v>726.5</v>
      </c>
      <c r="K9" s="65">
        <v>735.25</v>
      </c>
      <c r="L9" s="65">
        <v>746.5</v>
      </c>
      <c r="M9" s="50">
        <v>45845</v>
      </c>
      <c r="N9" s="53">
        <v>1.1728000000000001</v>
      </c>
      <c r="O9" s="51">
        <f t="shared" si="0"/>
        <v>0.85266030013642558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45846</v>
      </c>
      <c r="I10" s="58">
        <v>739</v>
      </c>
      <c r="J10" s="58">
        <v>739</v>
      </c>
      <c r="K10" s="59">
        <v>753.5</v>
      </c>
      <c r="L10" s="59">
        <v>739.25</v>
      </c>
      <c r="M10" s="50">
        <v>45846</v>
      </c>
      <c r="N10" s="53">
        <v>1.1718</v>
      </c>
      <c r="O10" s="51">
        <f t="shared" si="0"/>
        <v>0.85338795016214375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0.50600000000000001</v>
      </c>
      <c r="E11" s="24">
        <f>ROUND(E8*E10,3)</f>
        <v>0.47699999999999998</v>
      </c>
      <c r="F11" s="24">
        <f>ROUND(F8*F10,3)</f>
        <v>0.53900000000000003</v>
      </c>
      <c r="G11" s="24">
        <f>ROUND(G8*G10,3)</f>
        <v>0.53200000000000003</v>
      </c>
      <c r="H11" s="50">
        <v>45847</v>
      </c>
      <c r="I11" s="65">
        <v>739.5</v>
      </c>
      <c r="J11" s="60">
        <v>739.5</v>
      </c>
      <c r="K11" s="65">
        <v>752.25</v>
      </c>
      <c r="L11" s="65">
        <v>732.75</v>
      </c>
      <c r="M11" s="50">
        <v>45847</v>
      </c>
      <c r="N11" s="53">
        <v>1.1698</v>
      </c>
      <c r="O11" s="51">
        <f t="shared" si="0"/>
        <v>0.85484698239015222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45848</v>
      </c>
      <c r="I12" s="60">
        <v>723</v>
      </c>
      <c r="J12" s="60">
        <v>723</v>
      </c>
      <c r="K12" s="60">
        <v>748.25</v>
      </c>
      <c r="L12" s="60">
        <v>730.75</v>
      </c>
      <c r="M12" s="50">
        <v>45848</v>
      </c>
      <c r="N12" s="53">
        <v>1.1709000000000001</v>
      </c>
      <c r="O12" s="51">
        <f t="shared" si="0"/>
        <v>0.85404389785634982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45849</v>
      </c>
      <c r="I13" s="60">
        <v>731.25</v>
      </c>
      <c r="J13" s="60">
        <v>731.25</v>
      </c>
      <c r="K13" s="60">
        <v>765</v>
      </c>
      <c r="L13" s="61">
        <v>754.75</v>
      </c>
      <c r="M13" s="54">
        <v>45849</v>
      </c>
      <c r="N13" s="53">
        <v>1.1682999999999999</v>
      </c>
      <c r="O13" s="51">
        <f t="shared" si="0"/>
        <v>0.85594453479414545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8.9999999999999998E-4</v>
      </c>
      <c r="G14" s="21">
        <f>ROUND(1.3*G7*G10,4)</f>
        <v>8.9999999999999998E-4</v>
      </c>
      <c r="H14" s="52"/>
      <c r="I14" s="63"/>
      <c r="J14" s="64"/>
      <c r="K14" s="64"/>
      <c r="L14" s="63"/>
      <c r="M14" s="52"/>
      <c r="N14" s="34"/>
      <c r="O14" s="3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0.252</v>
      </c>
      <c r="E15" s="28">
        <f t="shared" ref="E15:F15" si="1">ROUND((E11+E12+E13+E14+E16+E17+E26)*0.21,3)</f>
        <v>0.246</v>
      </c>
      <c r="F15" s="28">
        <f t="shared" si="1"/>
        <v>0.23699999999999999</v>
      </c>
      <c r="G15" s="28">
        <f>ROUND((G11+G12+G13+G14+G16+G26)*0.21,3)</f>
        <v>0.22600000000000001</v>
      </c>
      <c r="H15" s="29"/>
      <c r="I15" s="30">
        <f>AVERAGE(I4:I13)</f>
        <v>719.85</v>
      </c>
      <c r="J15" s="30">
        <f>AVERAGE(J4:J13)</f>
        <v>719.85</v>
      </c>
      <c r="K15" s="30">
        <f>AVERAGE(K4:K13)</f>
        <v>737.17499999999995</v>
      </c>
      <c r="L15" s="30">
        <f>AVERAGE(L4:L13)</f>
        <v>729.92499999999995</v>
      </c>
      <c r="M15" s="31"/>
      <c r="N15" s="31"/>
      <c r="O15" s="32">
        <f>ROUND(AVERAGE(O2:O13),4)</f>
        <v>0.85199999999999998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0.83190000000000008</v>
      </c>
      <c r="E18" s="40">
        <f>SUM(E12:E17)</f>
        <v>0.82590000000000008</v>
      </c>
      <c r="F18" s="41">
        <f>SUM(F12:F17)</f>
        <v>0.70789999999999997</v>
      </c>
      <c r="G18" s="40">
        <f>SUM(G12:G17)</f>
        <v>0.66689999999999994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5.0600000000000003E-5</v>
      </c>
      <c r="E19" s="21">
        <f t="shared" ref="E19:G19" si="2">0.01*E11/100</f>
        <v>4.7700000000000001E-5</v>
      </c>
      <c r="F19" s="21">
        <f t="shared" si="2"/>
        <v>5.3900000000000009E-5</v>
      </c>
      <c r="G19" s="21">
        <f t="shared" si="2"/>
        <v>5.3199999999999999E-5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5.1000000000000004E-3</v>
      </c>
      <c r="E22" s="21">
        <f>ROUND(E11*0.01,4)</f>
        <v>4.7999999999999996E-3</v>
      </c>
      <c r="F22" s="21">
        <f>ROUND(F11*0.01,4)</f>
        <v>5.4000000000000003E-3</v>
      </c>
      <c r="G22" s="21">
        <f>ROUND(G11*0.01,4)</f>
        <v>5.3E-3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0.1148506</v>
      </c>
      <c r="E26" s="40">
        <f>SUM(E19:E25)</f>
        <v>0.11564770000000001</v>
      </c>
      <c r="F26" s="40">
        <f>SUM(F19:F25)</f>
        <v>0.1174539</v>
      </c>
      <c r="G26" s="40">
        <f>SUM(G19:G25)</f>
        <v>0.10535320000000001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1.4527506000000001</v>
      </c>
      <c r="E27" s="42">
        <f>SUM(E11+E18+E26)</f>
        <v>1.4185477000000002</v>
      </c>
      <c r="F27" s="42">
        <f>SUM(F11+F18+F26)</f>
        <v>1.3643539000000002</v>
      </c>
      <c r="G27" s="42">
        <f>SUM(G11+G18+G26)</f>
        <v>1.3042532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1.45</v>
      </c>
      <c r="E28" s="46">
        <f>ROUND(E27,2)</f>
        <v>1.42</v>
      </c>
      <c r="F28" s="46">
        <f>ROUND(F27,2)</f>
        <v>1.36</v>
      </c>
      <c r="G28" s="47">
        <f>ROUND(G27,2)</f>
        <v>1.3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8" t="s">
        <v>51</v>
      </c>
      <c r="B29" s="68"/>
      <c r="C29" s="17" t="s">
        <v>29</v>
      </c>
      <c r="D29" s="55">
        <v>1.49</v>
      </c>
      <c r="E29" s="56">
        <v>1.45</v>
      </c>
      <c r="F29" s="56">
        <v>1.38</v>
      </c>
      <c r="G29" s="57">
        <v>1.31</v>
      </c>
      <c r="H29" s="4"/>
      <c r="I29" s="4"/>
      <c r="J29" s="4"/>
      <c r="K29" s="4"/>
      <c r="L29" s="4"/>
      <c r="M29" s="4"/>
    </row>
    <row r="30" spans="1:15" ht="13.9" customHeight="1" x14ac:dyDescent="0.2">
      <c r="A30" s="68" t="s">
        <v>52</v>
      </c>
      <c r="B30" s="68"/>
      <c r="C30" s="17" t="s">
        <v>29</v>
      </c>
      <c r="D30" s="48">
        <f>D28-D29</f>
        <v>-4.0000000000000036E-2</v>
      </c>
      <c r="E30" s="48">
        <f>E28-E29</f>
        <v>-3.0000000000000027E-2</v>
      </c>
      <c r="F30" s="48">
        <f>F28-F29</f>
        <v>-1.9999999999999796E-2</v>
      </c>
      <c r="G30" s="48">
        <f>G28-G29</f>
        <v>-1.0000000000000009E-2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2025-07-16T07:18:47Z</dcterms:modified>
</cp:coreProperties>
</file>