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6\"/>
    </mc:Choice>
  </mc:AlternateContent>
  <xr:revisionPtr revIDLastSave="0" documentId="13_ncr:1_{BDA2BD94-AEBF-47BD-8E14-23E1BF4BA3A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L15" i="1" l="1"/>
  <c r="K15" i="1"/>
  <c r="J15" i="1"/>
  <c r="I15" i="1"/>
  <c r="O15" i="1" l="1"/>
  <c r="G4" i="1"/>
  <c r="G6" i="1" s="1"/>
  <c r="F4" i="1"/>
  <c r="F6" i="1" s="1"/>
  <c r="E4" i="1"/>
  <c r="E6" i="1" s="1"/>
  <c r="D4" i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<sst xmlns="http://schemas.openxmlformats.org/spreadsheetml/2006/main" count="78" uniqueCount="55">
  <si>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</si>
  <si>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</si>
  <si>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</si>
  <si>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</si>
  <si>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</si>
  <si>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</si>
  <si>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</si>
  <si>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</si>
  <si>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</si>
  <si>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</si>
  <si>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</si>
  <si>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</si>
  <si>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</si>
  <si>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</si>
  <si>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</si>
  <si>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</si>
  <si>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</si>
  <si>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</si>
  <si>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</si>
  <si>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</si>
  <si>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</si>
  <si>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</si>
  <si>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</si>
  <si>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</si>
  <si>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</si>
  <si>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</si>
  <si>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</si>
  <si>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</si>
  <si>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</si>
  <si>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</si>
  <si>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</si>
  <si>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</si>
  <si>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</si>
  <si>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</si>
  <si>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</si>
  <si>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</si>
  <si>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</si>
  <si>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</si>
  <si>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</si>
  <si>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</si>
  <si>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</si>
  <si>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</si>
  <si>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</si>
  <si>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</si>
  <si>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</si>
  <si>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</si>
  <si>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</si>
  <si>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</si>
  <si>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</si>
  <si>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</si>
  <si>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</si>
  <si>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</si>
  <si>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</si>
  <si>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</si>
  <si>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09.02.2026-23.02.2026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</si>
</sst>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67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164" fontId="20" fillId="0" borderId="0" xfId="0" applyNumberFormat="1" applyFon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124" zoomScaleNormal="124" workbookViewId="0">
      <selection activeCell="L23" sqref="L23"/>
    </sheetView>
  </sheetViews>
  <sheetFormatPr defaultRowHeight="12.75" x14ac:dyDescent="0.2"/>
  <cols>
    <col min="1" max="1" width="3.42578125" customWidth="1"/>
    <col min="2" max="2" width="39.28515625" customWidth="1"/>
    <col min="4" max="7" width="12.7109375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65" t="s">
        <v>54</v>
      </c>
      <c r="C1" s="65"/>
      <c r="D1" s="65"/>
      <c r="E1" s="65"/>
      <c r="F1" s="65"/>
      <c r="G1" s="65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703.77499999999998</v>
      </c>
      <c r="E4" s="15">
        <f>J15</f>
        <v>703.77499999999998</v>
      </c>
      <c r="F4" s="15">
        <f>K15</f>
        <v>711.6</v>
      </c>
      <c r="G4" s="15">
        <f>L15</f>
        <v>695.3</v>
      </c>
      <c r="H4" s="57">
        <v>46062</v>
      </c>
      <c r="I4" s="56">
        <v>710.25</v>
      </c>
      <c r="J4" s="56">
        <v>710.25</v>
      </c>
      <c r="K4" s="56">
        <v>711.5</v>
      </c>
      <c r="L4" s="56">
        <v>697.75</v>
      </c>
      <c r="M4" s="57">
        <v>46062</v>
      </c>
      <c r="N4" s="59">
        <v>1.1886000000000001</v>
      </c>
      <c r="O4" s="60">
        <f>1/N4</f>
        <v>0.84132592966515218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8">
        <v>46063</v>
      </c>
      <c r="I5" s="56">
        <v>708.5</v>
      </c>
      <c r="J5" s="56">
        <v>708.5</v>
      </c>
      <c r="K5" s="56">
        <v>701.5</v>
      </c>
      <c r="L5" s="56">
        <v>688.5</v>
      </c>
      <c r="M5" s="58">
        <v>46063</v>
      </c>
      <c r="N5" s="59">
        <v>1.1894</v>
      </c>
      <c r="O5" s="60">
        <f t="shared" ref="O5:O13" si="0">1/N5</f>
        <v>0.84076004708256258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753.77499999999998</v>
      </c>
      <c r="E6" s="19">
        <f>SUM(E4:E5)</f>
        <v>708.77499999999998</v>
      </c>
      <c r="F6" s="19">
        <f>SUM(F4:F5)</f>
        <v>719.1</v>
      </c>
      <c r="G6" s="19">
        <f>SUM(G4:G5)</f>
        <v>699.8</v>
      </c>
      <c r="H6" s="61">
        <v>46064</v>
      </c>
      <c r="I6" s="56">
        <v>711</v>
      </c>
      <c r="J6" s="56">
        <v>711</v>
      </c>
      <c r="K6" s="56">
        <v>717.75</v>
      </c>
      <c r="L6" s="56">
        <v>700.5</v>
      </c>
      <c r="M6" s="61">
        <v>46064</v>
      </c>
      <c r="N6" s="62">
        <v>1.19</v>
      </c>
      <c r="O6" s="60">
        <f t="shared" si="0"/>
        <v>0.84033613445378152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0.84419999999999995</v>
      </c>
      <c r="E7" s="20">
        <f>O15</f>
        <v>0.84419999999999995</v>
      </c>
      <c r="F7" s="20">
        <f>O15</f>
        <v>0.84419999999999995</v>
      </c>
      <c r="G7" s="20">
        <f>O15</f>
        <v>0.84419999999999995</v>
      </c>
      <c r="H7" s="61">
        <v>46065</v>
      </c>
      <c r="I7" s="63">
        <v>688.5</v>
      </c>
      <c r="J7" s="64">
        <v>688.5</v>
      </c>
      <c r="K7" s="64">
        <v>697</v>
      </c>
      <c r="L7" s="63">
        <v>680.25</v>
      </c>
      <c r="M7" s="61">
        <v>46065</v>
      </c>
      <c r="N7" s="59">
        <v>1.1874</v>
      </c>
      <c r="O7" s="60">
        <f t="shared" si="0"/>
        <v>0.84217618325753751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636.34</v>
      </c>
      <c r="E8" s="18">
        <f>ROUND(E6*E7,2)</f>
        <v>598.35</v>
      </c>
      <c r="F8" s="18">
        <f>ROUND(F6*F7,2)</f>
        <v>607.05999999999995</v>
      </c>
      <c r="G8" s="18">
        <f>ROUND(G6*G7,2)</f>
        <v>590.77</v>
      </c>
      <c r="H8" s="61">
        <v>46066</v>
      </c>
      <c r="I8" s="56">
        <v>685</v>
      </c>
      <c r="J8" s="56">
        <v>685</v>
      </c>
      <c r="K8" s="56">
        <v>693.75</v>
      </c>
      <c r="L8" s="56">
        <v>677.75</v>
      </c>
      <c r="M8" s="61">
        <v>46066</v>
      </c>
      <c r="N8" s="59">
        <v>1.1861999999999999</v>
      </c>
      <c r="O8" s="60">
        <f t="shared" si="0"/>
        <v>0.84302815714044854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8">
        <v>46069</v>
      </c>
      <c r="I9" s="56">
        <v>690.5</v>
      </c>
      <c r="J9" s="56">
        <v>690.5</v>
      </c>
      <c r="K9" s="56">
        <v>698.75</v>
      </c>
      <c r="L9" s="56">
        <v>681.75</v>
      </c>
      <c r="M9" s="58">
        <v>46069</v>
      </c>
      <c r="N9" s="59">
        <v>1.1855</v>
      </c>
      <c r="O9" s="60">
        <f t="shared" si="0"/>
        <v>0.84352593842260648</v>
      </c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>
        <v>46070</v>
      </c>
      <c r="I10" s="56">
        <v>687</v>
      </c>
      <c r="J10" s="56">
        <v>687</v>
      </c>
      <c r="K10" s="56">
        <v>691.75</v>
      </c>
      <c r="L10" s="56">
        <v>673.5</v>
      </c>
      <c r="M10" s="58">
        <v>46070</v>
      </c>
      <c r="N10" s="59">
        <v>1.1826000000000001</v>
      </c>
      <c r="O10" s="60">
        <f t="shared" si="0"/>
        <v>0.84559445290038893</v>
      </c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0.49099999999999999</v>
      </c>
      <c r="E11" s="23">
        <f>ROUND(E8*E10,3)</f>
        <v>0.46200000000000002</v>
      </c>
      <c r="F11" s="23">
        <f>ROUND(F8*F10,3)</f>
        <v>0.51600000000000001</v>
      </c>
      <c r="G11" s="23">
        <f>ROUND(G8*G10,3)</f>
        <v>0.502</v>
      </c>
      <c r="H11" s="58">
        <v>46071</v>
      </c>
      <c r="I11" s="56">
        <v>708.5</v>
      </c>
      <c r="J11" s="56">
        <v>708.5</v>
      </c>
      <c r="K11" s="56">
        <v>716.5</v>
      </c>
      <c r="L11" s="56">
        <v>698.75</v>
      </c>
      <c r="M11" s="58">
        <v>46071</v>
      </c>
      <c r="N11" s="59">
        <v>1.1845000000000001</v>
      </c>
      <c r="O11" s="60">
        <f t="shared" si="0"/>
        <v>0.84423807513718863</v>
      </c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>
        <v>46072</v>
      </c>
      <c r="I12" s="56">
        <v>722.75</v>
      </c>
      <c r="J12" s="56">
        <v>722.75</v>
      </c>
      <c r="K12" s="56">
        <v>741.5</v>
      </c>
      <c r="L12" s="56">
        <v>725.25</v>
      </c>
      <c r="M12" s="58">
        <v>46072</v>
      </c>
      <c r="N12" s="59">
        <v>1.1753</v>
      </c>
      <c r="O12" s="60">
        <f t="shared" si="0"/>
        <v>0.85084659235939764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>
        <v>46073</v>
      </c>
      <c r="I13" s="56">
        <v>725.75</v>
      </c>
      <c r="J13" s="56">
        <v>725.75</v>
      </c>
      <c r="K13" s="56">
        <v>746</v>
      </c>
      <c r="L13" s="56">
        <v>729</v>
      </c>
      <c r="M13" s="58">
        <v>46073</v>
      </c>
      <c r="N13" s="59">
        <v>1.1767000000000001</v>
      </c>
      <c r="O13" s="60">
        <f t="shared" si="0"/>
        <v>0.84983428231494851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8.0000000000000004E-4</v>
      </c>
      <c r="E14" s="20">
        <f>ROUND(1.3*E7*E10,4)</f>
        <v>8.0000000000000004E-4</v>
      </c>
      <c r="F14" s="20">
        <f>ROUND(1.3*F7*F10,4)</f>
        <v>8.9999999999999998E-4</v>
      </c>
      <c r="G14" s="20">
        <f>ROUND(1.3*G7*G10,4)</f>
        <v>8.9999999999999998E-4</v>
      </c>
      <c r="H14" s="4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0.249</v>
      </c>
      <c r="E15" s="27">
        <f t="shared" ref="E15:F15" si="1">ROUND((E11+E12+E13+E14+E16+E17+E26)*0.21,3)</f>
        <v>0.24299999999999999</v>
      </c>
      <c r="F15" s="27">
        <f t="shared" si="1"/>
        <v>0.23200000000000001</v>
      </c>
      <c r="G15" s="27">
        <f>ROUND((G11+G12+G13+G14+G16+G26)*0.21,3)</f>
        <v>0.22</v>
      </c>
      <c r="H15" s="28"/>
      <c r="I15" s="29">
        <f>AVERAGE(I4:I13)</f>
        <v>703.77499999999998</v>
      </c>
      <c r="J15" s="29">
        <f>AVERAGE(J4:J13)</f>
        <v>703.77499999999998</v>
      </c>
      <c r="K15" s="29">
        <f>AVERAGE(K4:K13)</f>
        <v>711.6</v>
      </c>
      <c r="L15" s="29">
        <f>AVERAGE(L4:L13)</f>
        <v>695.3</v>
      </c>
      <c r="M15" s="30"/>
      <c r="N15" s="30"/>
      <c r="O15" s="31">
        <f>ROUND(AVERAGE(O2:O13),4)</f>
        <v>0.84419999999999995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7">
        <v>0.54900000000000004</v>
      </c>
      <c r="E16" s="27">
        <v>0.54900000000000004</v>
      </c>
      <c r="F16" s="27">
        <v>0.44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0.82880000000000009</v>
      </c>
      <c r="E18" s="38">
        <f>SUM(E12:E17)</f>
        <v>0.82280000000000009</v>
      </c>
      <c r="F18" s="39">
        <f>SUM(F12:F17)</f>
        <v>0.70290000000000008</v>
      </c>
      <c r="G18" s="38">
        <f>SUM(G12:G17)</f>
        <v>0.66089999999999993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f>0.01*D11/100</f>
        <v>4.9100000000000001E-5</v>
      </c>
      <c r="E19" s="20">
        <f t="shared" ref="E19:G19" si="2">0.01*E11/100</f>
        <v>4.6199999999999998E-5</v>
      </c>
      <c r="F19" s="20">
        <f t="shared" si="2"/>
        <v>5.1600000000000007E-5</v>
      </c>
      <c r="G19" s="20">
        <f t="shared" si="2"/>
        <v>5.02E-5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20">
        <v>1.4E-3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4.8999999999999998E-3</v>
      </c>
      <c r="E22" s="20">
        <f>ROUND(E11*0.01,4)</f>
        <v>4.5999999999999999E-3</v>
      </c>
      <c r="F22" s="20">
        <f>ROUND(F11*0.01,4)</f>
        <v>5.1999999999999998E-3</v>
      </c>
      <c r="G22" s="20">
        <f>ROUND(G11*0.01,4)</f>
        <v>5.0000000000000001E-3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0.1146491</v>
      </c>
      <c r="E26" s="38">
        <f>SUM(E19:E25)</f>
        <v>0.1154462</v>
      </c>
      <c r="F26" s="38">
        <f>SUM(F19:F25)</f>
        <v>0.11725160000000001</v>
      </c>
      <c r="G26" s="38">
        <f>SUM(G19:G25)</f>
        <v>0.1050502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1.4344491000000001</v>
      </c>
      <c r="E27" s="40">
        <f>SUM(E11+E18+E26)</f>
        <v>1.4002462000000002</v>
      </c>
      <c r="F27" s="40">
        <f>SUM(F11+F18+F26)</f>
        <v>1.3361516</v>
      </c>
      <c r="G27" s="40">
        <f>SUM(G11+G18+G26)</f>
        <v>1.2679502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1.43</v>
      </c>
      <c r="E28" s="44">
        <f>ROUND(E27,2)</f>
        <v>1.4</v>
      </c>
      <c r="F28" s="44">
        <f>ROUND(F27,2)</f>
        <v>1.34</v>
      </c>
      <c r="G28" s="45">
        <f>ROUND(G27,2)</f>
        <v>1.27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66" t="s">
        <v>51</v>
      </c>
      <c r="B29" s="66"/>
      <c r="C29" s="16" t="s">
        <v>29</v>
      </c>
      <c r="D29" s="49">
        <v>1.42</v>
      </c>
      <c r="E29" s="50">
        <v>1.39</v>
      </c>
      <c r="F29" s="50">
        <v>1.33</v>
      </c>
      <c r="G29" s="51">
        <v>1.26</v>
      </c>
      <c r="H29" s="4"/>
      <c r="I29" s="4"/>
      <c r="J29" s="4"/>
      <c r="K29" s="4"/>
      <c r="L29" s="4"/>
      <c r="M29" s="4"/>
    </row>
    <row r="30" spans="1:15" ht="13.9" customHeight="1" x14ac:dyDescent="0.2">
      <c r="A30" s="66" t="s">
        <v>52</v>
      </c>
      <c r="B30" s="66"/>
      <c r="C30" s="16" t="s">
        <v>29</v>
      </c>
      <c r="D30" s="46">
        <f>D28-D29</f>
        <v>1.0000000000000009E-2</v>
      </c>
      <c r="E30" s="46">
        <f>E28-E29</f>
        <v>1.0000000000000009E-2</v>
      </c>
      <c r="F30" s="46">
        <f>F28-F29</f>
        <v>1.0000000000000009E-2</v>
      </c>
      <c r="G30" s="46">
        <f>G28-G29</f>
        <v>1.0000000000000009E-2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2026-01-23T12:36:15Z</cp:lastPrinted>
  <dcterms:created xsi:type="dcterms:W3CDTF">2024-09-23T06:54:56Z</dcterms:created>
  <dcterms:modified xsi:type="dcterms:W3CDTF">2026-02-23T07:41:43Z</dcterms:modified>
</cp:coreProperties>
</file>