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08E8A2D6-E8C7-47BB-8517-1E6B7BBE1C1E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/>
  <c r="O13" i="1" l="1"/>
  <c r="O12" i="1"/>
  <c r="O11" i="1"/>
  <c r="O10" i="1"/>
  <c r="O9" i="1"/>
  <c r="O8" i="1"/>
  <c r="O7" i="1"/>
  <c r="O6" i="1"/>
  <c r="O15" i="1" l="1"/>
  <c r="L15" i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F7" i="1" l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<sst xmlns="http://schemas.openxmlformats.org/spreadsheetml/2006/main" count="78" uniqueCount="55">
  <si>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</si>
  <si>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</si>
  <si>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</si>
  <si>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</si>
  <si>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</si>
  <si>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</si>
  <si>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</si>
  <si>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</si>
  <si>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</si>
  <si>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</si>
  <si>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</si>
  <si>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</si>
  <si>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</si>
  <si>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</si>
  <si>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</si>
  <si>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</si>
  <si>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</si>
  <si>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</si>
  <si>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</si>
  <si>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</si>
  <si>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</si>
  <si>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</si>
  <si>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</si>
  <si>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</si>
  <si>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</si>
  <si>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</si>
  <si>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</si>
  <si>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</si>
  <si>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</si>
  <si>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</si>
  <si>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</si>
  <si>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</si>
  <si>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</si>
  <si>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</si>
  <si>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</si>
  <si>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</si>
  <si>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</si>
  <si>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</si>
  <si>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</si>
  <si>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</si>
  <si>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</si>
  <si>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</si>
  <si>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</si>
  <si>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</si>
  <si>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</si>
  <si>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</si>
  <si>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</si>
  <si>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</si>
  <si>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</si>
  <si>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</si>
  <si>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</si>
  <si>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</si>
  <si>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</si>
  <si>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</si>
  <si>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11.08.2025 -25.08.2025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</si>
</sst>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9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2" fontId="1" fillId="2" borderId="0" xfId="1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164" fontId="20" fillId="0" borderId="0" xfId="0" applyNumberFormat="1" applyFont="1"/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M24" sqref="M24"/>
    </sheetView>
  </sheetViews>
  <sheetFormatPr defaultRowHeight="12.75" x14ac:dyDescent="0.2"/>
  <cols>
    <col min="1" max="1" width="3.42578125" customWidth="1"/>
    <col min="2" max="2" width="39.285156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6" t="s">
        <v>54</v>
      </c>
      <c r="C1" s="66"/>
      <c r="D1" s="66"/>
      <c r="E1" s="66"/>
      <c r="F1" s="66"/>
      <c r="G1" s="66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713.07500000000005</v>
      </c>
      <c r="E4" s="15">
        <f>J15</f>
        <v>713.07500000000005</v>
      </c>
      <c r="F4" s="15">
        <f>K15</f>
        <v>678.35</v>
      </c>
      <c r="G4" s="15">
        <f>L15</f>
        <v>669.9</v>
      </c>
      <c r="H4" s="50">
        <v>45880</v>
      </c>
      <c r="I4" s="65">
        <v>709</v>
      </c>
      <c r="J4" s="65">
        <v>709</v>
      </c>
      <c r="K4" s="65">
        <v>684.25</v>
      </c>
      <c r="L4" s="65">
        <v>675.25</v>
      </c>
      <c r="M4" s="50">
        <v>45880</v>
      </c>
      <c r="N4" s="53">
        <v>1.1621999999999999</v>
      </c>
      <c r="O4" s="51">
        <f>1/N4</f>
        <v>0.86043710204784041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45881</v>
      </c>
      <c r="I5" s="62">
        <v>705.25</v>
      </c>
      <c r="J5" s="62">
        <v>705.25</v>
      </c>
      <c r="K5" s="62">
        <v>679.5</v>
      </c>
      <c r="L5" s="62">
        <v>669.25</v>
      </c>
      <c r="M5" s="50">
        <v>45881</v>
      </c>
      <c r="N5" s="53">
        <v>1.1606000000000001</v>
      </c>
      <c r="O5" s="51">
        <f>1/N5</f>
        <v>0.86162329829398576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763.07500000000005</v>
      </c>
      <c r="E6" s="20">
        <f>SUM(E4:E5)</f>
        <v>718.07500000000005</v>
      </c>
      <c r="F6" s="20">
        <f>SUM(F4:F5)</f>
        <v>685.85</v>
      </c>
      <c r="G6" s="20">
        <f>SUM(G4:G5)</f>
        <v>674.4</v>
      </c>
      <c r="H6" s="50">
        <v>45882</v>
      </c>
      <c r="I6" s="58">
        <v>695.25</v>
      </c>
      <c r="J6" s="58">
        <v>695.25</v>
      </c>
      <c r="K6" s="59">
        <v>664.5</v>
      </c>
      <c r="L6" s="58">
        <v>658.5</v>
      </c>
      <c r="M6" s="50">
        <v>45882</v>
      </c>
      <c r="N6" s="53">
        <v>1.1711</v>
      </c>
      <c r="O6" s="51">
        <f t="shared" ref="O6:O13" si="0">1/N6</f>
        <v>0.85389804457347795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0.8579</v>
      </c>
      <c r="E7" s="21">
        <f>O15</f>
        <v>0.8579</v>
      </c>
      <c r="F7" s="21">
        <f>O15</f>
        <v>0.8579</v>
      </c>
      <c r="G7" s="21">
        <f>O15</f>
        <v>0.8579</v>
      </c>
      <c r="H7" s="50">
        <v>45883</v>
      </c>
      <c r="I7" s="65">
        <v>710.75</v>
      </c>
      <c r="J7" s="65">
        <v>710.75</v>
      </c>
      <c r="K7" s="65">
        <v>665.5</v>
      </c>
      <c r="L7" s="65">
        <v>662</v>
      </c>
      <c r="M7" s="50">
        <v>45883</v>
      </c>
      <c r="N7" s="68">
        <v>1.169</v>
      </c>
      <c r="O7" s="51">
        <f t="shared" si="0"/>
        <v>0.85543199315654406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654.64</v>
      </c>
      <c r="E8" s="19">
        <f>ROUND(E6*E7,2)</f>
        <v>616.04</v>
      </c>
      <c r="F8" s="19">
        <f>ROUND(F6*F7,2)</f>
        <v>588.39</v>
      </c>
      <c r="G8" s="19">
        <f>ROUND(G6*G7,2)</f>
        <v>578.57000000000005</v>
      </c>
      <c r="H8" s="50">
        <v>45884</v>
      </c>
      <c r="I8" s="59">
        <v>712.25</v>
      </c>
      <c r="J8" s="59">
        <v>712.25</v>
      </c>
      <c r="K8" s="59">
        <v>668</v>
      </c>
      <c r="L8" s="59">
        <v>665.75</v>
      </c>
      <c r="M8" s="50">
        <v>45884</v>
      </c>
      <c r="N8" s="53">
        <v>1.1688000000000001</v>
      </c>
      <c r="O8" s="51">
        <f t="shared" si="0"/>
        <v>0.85557837097878164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45887</v>
      </c>
      <c r="I9" s="65">
        <v>707</v>
      </c>
      <c r="J9" s="65">
        <v>707</v>
      </c>
      <c r="K9" s="65">
        <v>658.5</v>
      </c>
      <c r="L9" s="65">
        <v>652.25</v>
      </c>
      <c r="M9" s="50">
        <v>45887</v>
      </c>
      <c r="N9" s="53">
        <v>1.1673</v>
      </c>
      <c r="O9" s="51">
        <f t="shared" si="0"/>
        <v>0.85667780347811184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45888</v>
      </c>
      <c r="I10" s="58">
        <v>710.5</v>
      </c>
      <c r="J10" s="58">
        <v>710.5</v>
      </c>
      <c r="K10" s="59">
        <v>676.75</v>
      </c>
      <c r="L10" s="59">
        <v>665.75</v>
      </c>
      <c r="M10" s="50">
        <v>45888</v>
      </c>
      <c r="N10" s="53">
        <v>1.1681999999999999</v>
      </c>
      <c r="O10" s="51">
        <f t="shared" si="0"/>
        <v>0.85601780517034765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0.505</v>
      </c>
      <c r="E11" s="24">
        <f>ROUND(E8*E10,3)</f>
        <v>0.47599999999999998</v>
      </c>
      <c r="F11" s="24">
        <f>ROUND(F8*F10,3)</f>
        <v>0.5</v>
      </c>
      <c r="G11" s="24">
        <f>ROUND(G8*G10,3)</f>
        <v>0.49199999999999999</v>
      </c>
      <c r="H11" s="50">
        <v>45889</v>
      </c>
      <c r="I11" s="65">
        <v>717.5</v>
      </c>
      <c r="J11" s="60">
        <v>717.5</v>
      </c>
      <c r="K11" s="65">
        <v>688.75</v>
      </c>
      <c r="L11" s="65">
        <v>678.25</v>
      </c>
      <c r="M11" s="50">
        <v>45889</v>
      </c>
      <c r="N11" s="53">
        <v>1.1651</v>
      </c>
      <c r="O11" s="51">
        <f t="shared" si="0"/>
        <v>0.85829542528538316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45890</v>
      </c>
      <c r="I12" s="60">
        <v>731.75</v>
      </c>
      <c r="J12" s="60">
        <v>731.75</v>
      </c>
      <c r="K12" s="60">
        <v>698.25</v>
      </c>
      <c r="L12" s="60">
        <v>685.25</v>
      </c>
      <c r="M12" s="50">
        <v>45890</v>
      </c>
      <c r="N12" s="53">
        <v>1.1638999999999999</v>
      </c>
      <c r="O12" s="51">
        <f t="shared" si="0"/>
        <v>0.85918034195377613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4">
        <v>45891</v>
      </c>
      <c r="I13" s="60">
        <v>731.5</v>
      </c>
      <c r="J13" s="60">
        <v>731.5</v>
      </c>
      <c r="K13" s="60">
        <v>699.5</v>
      </c>
      <c r="L13" s="61">
        <v>686.75</v>
      </c>
      <c r="M13" s="54">
        <v>45891</v>
      </c>
      <c r="N13" s="53">
        <v>1.1608000000000001</v>
      </c>
      <c r="O13" s="51">
        <f t="shared" si="0"/>
        <v>0.86147484493452786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8.9999999999999998E-4</v>
      </c>
      <c r="G14" s="21">
        <f>ROUND(1.3*G7*G10,4)</f>
        <v>8.9999999999999998E-4</v>
      </c>
      <c r="H14" s="52"/>
      <c r="I14" s="63"/>
      <c r="J14" s="64"/>
      <c r="K14" s="64"/>
      <c r="L14" s="63"/>
      <c r="M14" s="52"/>
      <c r="N14" s="34"/>
      <c r="O14" s="3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0.252</v>
      </c>
      <c r="E15" s="28">
        <f t="shared" ref="E15:F15" si="1">ROUND((E11+E12+E13+E14+E16+E17+E26)*0.21,3)</f>
        <v>0.246</v>
      </c>
      <c r="F15" s="28">
        <f t="shared" si="1"/>
        <v>0.22800000000000001</v>
      </c>
      <c r="G15" s="28">
        <f>ROUND((G11+G12+G13+G14+G16+G26)*0.21,3)</f>
        <v>0.218</v>
      </c>
      <c r="H15" s="29"/>
      <c r="I15" s="30">
        <f>AVERAGE(I4:I13)</f>
        <v>713.07500000000005</v>
      </c>
      <c r="J15" s="30">
        <f>AVERAGE(J4:J13)</f>
        <v>713.07500000000005</v>
      </c>
      <c r="K15" s="30">
        <f>AVERAGE(K4:K13)</f>
        <v>678.35</v>
      </c>
      <c r="L15" s="30">
        <f>AVERAGE(L4:L13)</f>
        <v>669.9</v>
      </c>
      <c r="M15" s="31"/>
      <c r="N15" s="31"/>
      <c r="O15" s="32">
        <f>ROUND(AVERAGE(O2:O13),4)</f>
        <v>0.8579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0.83190000000000008</v>
      </c>
      <c r="E18" s="40">
        <f>SUM(E12:E17)</f>
        <v>0.82590000000000008</v>
      </c>
      <c r="F18" s="41">
        <f>SUM(F12:F17)</f>
        <v>0.69890000000000008</v>
      </c>
      <c r="G18" s="40">
        <f>SUM(G12:G17)</f>
        <v>0.65889999999999993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5.0500000000000001E-5</v>
      </c>
      <c r="E19" s="21">
        <f t="shared" ref="E19:G19" si="2">0.01*E11/100</f>
        <v>4.7599999999999991E-5</v>
      </c>
      <c r="F19" s="21">
        <f t="shared" si="2"/>
        <v>5.0000000000000002E-5</v>
      </c>
      <c r="G19" s="21">
        <f t="shared" si="2"/>
        <v>4.9199999999999997E-5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5.1000000000000004E-3</v>
      </c>
      <c r="E22" s="21">
        <f>ROUND(E11*0.01,4)</f>
        <v>4.7999999999999996E-3</v>
      </c>
      <c r="F22" s="21">
        <f>ROUND(F11*0.01,4)</f>
        <v>5.0000000000000001E-3</v>
      </c>
      <c r="G22" s="21">
        <f>ROUND(G11*0.01,4)</f>
        <v>4.8999999999999998E-3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>
        <v>0</v>
      </c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0.11485049999999999</v>
      </c>
      <c r="E26" s="40">
        <f>SUM(E19:E25)</f>
        <v>0.1156476</v>
      </c>
      <c r="F26" s="40">
        <f>SUM(F19:F25)</f>
        <v>0.11705</v>
      </c>
      <c r="G26" s="40">
        <f>SUM(G19:G25)</f>
        <v>0.10494919999999999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1.4517504999999999</v>
      </c>
      <c r="E27" s="42">
        <f>SUM(E11+E18+E26)</f>
        <v>1.4175476</v>
      </c>
      <c r="F27" s="42">
        <f>SUM(F11+F18+F26)</f>
        <v>1.3159500000000002</v>
      </c>
      <c r="G27" s="42">
        <f>SUM(G11+G18+G26)</f>
        <v>1.2558492000000001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1.45</v>
      </c>
      <c r="E28" s="46">
        <f>ROUND(E27,2)</f>
        <v>1.42</v>
      </c>
      <c r="F28" s="46">
        <f>ROUND(F27,2)</f>
        <v>1.32</v>
      </c>
      <c r="G28" s="47">
        <f>ROUND(G27,2)</f>
        <v>1.26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7" t="s">
        <v>51</v>
      </c>
      <c r="B29" s="67"/>
      <c r="C29" s="17" t="s">
        <v>29</v>
      </c>
      <c r="D29" s="55">
        <v>1.46</v>
      </c>
      <c r="E29" s="56">
        <v>1.43</v>
      </c>
      <c r="F29" s="56">
        <v>1.34</v>
      </c>
      <c r="G29" s="57">
        <v>1.28</v>
      </c>
      <c r="H29" s="4"/>
      <c r="I29" s="4"/>
      <c r="J29" s="4"/>
      <c r="K29" s="4"/>
      <c r="L29" s="4"/>
      <c r="M29" s="4"/>
    </row>
    <row r="30" spans="1:15" ht="13.9" customHeight="1" x14ac:dyDescent="0.2">
      <c r="A30" s="67" t="s">
        <v>52</v>
      </c>
      <c r="B30" s="67"/>
      <c r="C30" s="17" t="s">
        <v>29</v>
      </c>
      <c r="D30" s="48">
        <f>D28-D29</f>
        <v>-1.0000000000000009E-2</v>
      </c>
      <c r="E30" s="48">
        <f>E28-E29</f>
        <v>-1.0000000000000009E-2</v>
      </c>
      <c r="F30" s="48">
        <f>F28-F29</f>
        <v>-2.0000000000000018E-2</v>
      </c>
      <c r="G30" s="48">
        <f>G28-G29</f>
        <v>-2.0000000000000018E-2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2025-08-25T07:20:46Z</cp:lastPrinted>
  <dcterms:created xsi:type="dcterms:W3CDTF">2024-09-23T06:54:56Z</dcterms:created>
  <dcterms:modified xsi:type="dcterms:W3CDTF">2025-08-25T07:21:54Z</dcterms:modified>
</cp:coreProperties>
</file>